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Q:\Ready for release\Customer Calculation Sheets\"/>
    </mc:Choice>
  </mc:AlternateContent>
  <xr:revisionPtr revIDLastSave="0" documentId="13_ncr:1_{68D64782-DE8E-487A-9D23-517FFC286A22}" xr6:coauthVersionLast="47" xr6:coauthVersionMax="47" xr10:uidLastSave="{00000000-0000-0000-0000-000000000000}"/>
  <bookViews>
    <workbookView xWindow="-120" yWindow="-120" windowWidth="29040" windowHeight="15720" tabRatio="515" xr2:uid="{8291DE4E-9A81-4C61-8EF9-2809E30B6A47}"/>
  </bookViews>
  <sheets>
    <sheet name="dCODE® (RiO) pool calc. new" sheetId="50" r:id="rId1"/>
  </sheets>
  <definedNames>
    <definedName name="V_mRNA_Abseq">#REF!</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50" l="1"/>
  <c r="I32" i="50" s="1"/>
  <c r="J32" i="50" s="1"/>
  <c r="L31" i="50"/>
  <c r="I31" i="50"/>
  <c r="G34" i="50"/>
  <c r="I34" i="50" s="1"/>
  <c r="J34" i="50" s="1"/>
  <c r="G35" i="50"/>
  <c r="I35" i="50" s="1"/>
  <c r="J35" i="50" s="1"/>
  <c r="G36" i="50"/>
  <c r="I36" i="50" s="1"/>
  <c r="J36" i="50" s="1"/>
  <c r="G37" i="50"/>
  <c r="I37" i="50" s="1"/>
  <c r="J37" i="50" s="1"/>
  <c r="G33" i="50"/>
  <c r="I33" i="50" s="1"/>
  <c r="J33" i="50" s="1"/>
  <c r="D17" i="50"/>
  <c r="E17" i="50" s="1"/>
  <c r="D18" i="50"/>
  <c r="E18" i="50" s="1"/>
  <c r="B37" i="50" l="1"/>
  <c r="B36" i="50"/>
  <c r="B35" i="50"/>
  <c r="B34" i="50"/>
  <c r="B33" i="50"/>
  <c r="B32" i="50"/>
  <c r="D20" i="50"/>
  <c r="E20" i="50" s="1"/>
  <c r="D19" i="50"/>
  <c r="E19" i="50" s="1"/>
  <c r="D16" i="50"/>
  <c r="E16" i="50" s="1"/>
  <c r="D15" i="50"/>
  <c r="E15" i="50" s="1"/>
  <c r="E22" i="50" l="1"/>
  <c r="K34" i="50" l="1"/>
  <c r="K32" i="50"/>
  <c r="K37" i="50"/>
  <c r="K35" i="50"/>
  <c r="K36" i="50"/>
  <c r="K33" i="50"/>
  <c r="L34" i="50" l="1"/>
  <c r="L32" i="50"/>
  <c r="L36" i="50"/>
  <c r="L37" i="50"/>
  <c r="L33" i="50"/>
  <c r="L35" i="50"/>
</calcChain>
</file>

<file path=xl/sharedStrings.xml><?xml version="1.0" encoding="utf-8"?>
<sst xmlns="http://schemas.openxmlformats.org/spreadsheetml/2006/main" count="62" uniqueCount="55">
  <si>
    <t>mRNA</t>
  </si>
  <si>
    <t>#</t>
  </si>
  <si>
    <t>TCR</t>
  </si>
  <si>
    <t>BCR</t>
  </si>
  <si>
    <t>Notes</t>
  </si>
  <si>
    <t>Library</t>
  </si>
  <si>
    <t>Step 1: Identify Library Requirements</t>
  </si>
  <si>
    <t>Step 2: Calculate the Number of Reads Needed</t>
  </si>
  <si>
    <t>Sample Tag</t>
  </si>
  <si>
    <t>Reads/cell</t>
  </si>
  <si>
    <t>Reads needed</t>
  </si>
  <si>
    <t>Total</t>
  </si>
  <si>
    <t>[Qubit] (nM)</t>
  </si>
  <si>
    <t>Average Size [bp]</t>
  </si>
  <si>
    <t>BD, BD Rhapsody and AbSeq are trademarks or registered trademarks of Becton, Dickinson and Company or its affiliates. </t>
  </si>
  <si>
    <r>
      <t>Immudex</t>
    </r>
    <r>
      <rPr>
        <i/>
        <vertAlign val="superscript"/>
        <sz val="12"/>
        <color theme="1"/>
        <rFont val="Arial"/>
        <family val="2"/>
      </rPr>
      <t>®</t>
    </r>
    <r>
      <rPr>
        <i/>
        <sz val="12"/>
        <color theme="1"/>
        <rFont val="Arial"/>
        <family val="2"/>
      </rPr>
      <t>, Dextramer</t>
    </r>
    <r>
      <rPr>
        <i/>
        <vertAlign val="superscript"/>
        <sz val="12"/>
        <color theme="1"/>
        <rFont val="Arial"/>
        <family val="2"/>
      </rPr>
      <t>®</t>
    </r>
    <r>
      <rPr>
        <i/>
        <sz val="12"/>
        <color theme="1"/>
        <rFont val="Arial"/>
        <family val="2"/>
      </rPr>
      <t>, dCODE</t>
    </r>
    <r>
      <rPr>
        <i/>
        <vertAlign val="superscript"/>
        <sz val="12"/>
        <color theme="1"/>
        <rFont val="Arial"/>
        <family val="2"/>
      </rPr>
      <t>®</t>
    </r>
    <r>
      <rPr>
        <i/>
        <sz val="12"/>
        <color theme="1"/>
        <rFont val="Arial"/>
        <family val="2"/>
      </rPr>
      <t>, dCODE U-Load Dextramer</t>
    </r>
    <r>
      <rPr>
        <i/>
        <vertAlign val="superscript"/>
        <sz val="12"/>
        <color theme="1"/>
        <rFont val="Arial"/>
        <family val="2"/>
      </rPr>
      <t>®</t>
    </r>
    <r>
      <rPr>
        <i/>
        <sz val="12"/>
        <color theme="1"/>
        <rFont val="Arial"/>
        <family val="2"/>
      </rPr>
      <t xml:space="preserve"> (RiO) are trademarks owned by Immudex.</t>
    </r>
  </si>
  <si>
    <r>
      <t>Immudex is the sole manufacturer and provider of dCODE Dextramer</t>
    </r>
    <r>
      <rPr>
        <i/>
        <vertAlign val="superscript"/>
        <sz val="12"/>
        <color theme="1"/>
        <rFont val="Arial"/>
        <family val="2"/>
      </rPr>
      <t>®</t>
    </r>
    <r>
      <rPr>
        <i/>
        <sz val="12"/>
        <color theme="1"/>
        <rFont val="Arial"/>
        <family val="2"/>
      </rPr>
      <t xml:space="preserve"> and dCODE Klickmer</t>
    </r>
    <r>
      <rPr>
        <i/>
        <vertAlign val="superscript"/>
        <sz val="12"/>
        <color theme="1"/>
        <rFont val="Arial"/>
        <family val="2"/>
      </rPr>
      <t>®</t>
    </r>
    <r>
      <rPr>
        <i/>
        <sz val="12"/>
        <color theme="1"/>
        <rFont val="Arial"/>
        <family val="2"/>
      </rPr>
      <t xml:space="preserve"> reagents, and support related to these products is through Immudex. </t>
    </r>
  </si>
  <si>
    <t>Recommended sequencing depth (Reads/cell/reagent)</t>
  </si>
  <si>
    <t>PhiX DNA</t>
  </si>
  <si>
    <t>1. In some cases, the sequencing facility requires the libraries to be separate and only needs the number of reads allocated for each library.</t>
  </si>
  <si>
    <t>3. Fill out the yellow-highlighted cells using the library volume and concentration requirements provided by the sequencing facility.</t>
  </si>
  <si>
    <t>Total number of cells captured</t>
  </si>
  <si>
    <t>Pooled library concentration (nM)</t>
  </si>
  <si>
    <r>
      <t>Pooled library volume (</t>
    </r>
    <r>
      <rPr>
        <b/>
        <sz val="12"/>
        <color theme="1"/>
        <rFont val="Calibri"/>
        <family val="2"/>
      </rPr>
      <t>µ</t>
    </r>
    <r>
      <rPr>
        <b/>
        <sz val="12"/>
        <color theme="1"/>
        <rFont val="Arial"/>
        <family val="2"/>
      </rPr>
      <t>L)</t>
    </r>
  </si>
  <si>
    <r>
      <t xml:space="preserve">1. Fill out the yellow-highlighted cells in </t>
    </r>
    <r>
      <rPr>
        <b/>
        <sz val="12"/>
        <rFont val="Arial"/>
        <family val="2"/>
      </rPr>
      <t>Column B</t>
    </r>
    <r>
      <rPr>
        <sz val="12"/>
        <rFont val="Arial"/>
        <family val="2"/>
      </rPr>
      <t>. If you are not using a specific library, set the number to 0.</t>
    </r>
  </si>
  <si>
    <r>
      <t>BD</t>
    </r>
    <r>
      <rPr>
        <vertAlign val="superscript"/>
        <sz val="12"/>
        <rFont val="Arial"/>
        <family val="2"/>
      </rPr>
      <t>®</t>
    </r>
    <r>
      <rPr>
        <sz val="12"/>
        <rFont val="Arial"/>
        <family val="2"/>
      </rPr>
      <t xml:space="preserve"> Single-Cell Multiplexing Kits: For these kits, use 120-600 reads per cell, regardless of the number of Sample Tags.</t>
    </r>
  </si>
  <si>
    <t>Adjust this value based on the number of AbSeq reagents added to the experiment.</t>
  </si>
  <si>
    <t>A factor of 3 is added due to the long reads.</t>
  </si>
  <si>
    <t>For mRNA: the long reads has been taken into account. The BD protocol suggests 2000-20000 reads, but internally, 2000 reads per cell has worked well.</t>
  </si>
  <si>
    <t>May be added by the sequencing facility to increase the complexity.</t>
  </si>
  <si>
    <t>Step 3: Prepare the Pooled Libraries</t>
  </si>
  <si>
    <t>Name Index Primer Fw</t>
  </si>
  <si>
    <t>Name Index Primer Rev</t>
  </si>
  <si>
    <t>[Qubit] (ng/µL)</t>
  </si>
  <si>
    <t>2. The sequencing facility will advise whether to separate TCR, BCR and mRNA libraries from the rest as those sequences are longer and may require more cycles to get full read coverage. The following calculation is based on pooling all libraries together.</t>
  </si>
  <si>
    <r>
      <t xml:space="preserve">2. Adjust the sequencing depth in the blue-highlighted cells in </t>
    </r>
    <r>
      <rPr>
        <b/>
        <sz val="12"/>
        <rFont val="Arial"/>
        <family val="2"/>
      </rPr>
      <t>Column C</t>
    </r>
    <r>
      <rPr>
        <sz val="12"/>
        <rFont val="Arial"/>
        <family val="2"/>
      </rPr>
      <t xml:space="preserve"> as needed.</t>
    </r>
  </si>
  <si>
    <r>
      <t>dCODE</t>
    </r>
    <r>
      <rPr>
        <b/>
        <vertAlign val="superscript"/>
        <sz val="12"/>
        <rFont val="Arial"/>
        <family val="2"/>
      </rPr>
      <t>®</t>
    </r>
    <r>
      <rPr>
        <b/>
        <sz val="12"/>
        <rFont val="Arial"/>
        <family val="2"/>
      </rPr>
      <t xml:space="preserve"> (RiO)</t>
    </r>
  </si>
  <si>
    <t>Index Libraries</t>
  </si>
  <si>
    <t>Sequencing Library Volume (µL)</t>
  </si>
  <si>
    <t>Elution Buffer Volume (µL)</t>
  </si>
  <si>
    <r>
      <t>BD</t>
    </r>
    <r>
      <rPr>
        <b/>
        <vertAlign val="superscript"/>
        <sz val="12"/>
        <rFont val="Arial"/>
        <family val="2"/>
      </rPr>
      <t>®</t>
    </r>
    <r>
      <rPr>
        <b/>
        <sz val="12"/>
        <rFont val="Arial"/>
        <family val="2"/>
      </rPr>
      <t> AbSeq</t>
    </r>
  </si>
  <si>
    <r>
      <t>As described in the protocol, aim for 500 reads per cell per dCODE</t>
    </r>
    <r>
      <rPr>
        <vertAlign val="superscript"/>
        <sz val="12"/>
        <rFont val="Arial"/>
        <family val="2"/>
      </rPr>
      <t>®</t>
    </r>
    <r>
      <rPr>
        <sz val="12"/>
        <rFont val="Arial"/>
        <family val="2"/>
      </rPr>
      <t xml:space="preserve"> reagent.</t>
    </r>
    <r>
      <rPr>
        <b/>
        <sz val="14"/>
        <color rgb="FFFF0000"/>
        <rFont val="Arial"/>
        <family val="2"/>
      </rPr>
      <t>*</t>
    </r>
  </si>
  <si>
    <r>
      <t>Number of cells</t>
    </r>
    <r>
      <rPr>
        <b/>
        <sz val="14"/>
        <color rgb="FFFF0000"/>
        <rFont val="Arial"/>
        <family val="2"/>
      </rPr>
      <t>**</t>
    </r>
  </si>
  <si>
    <r>
      <rPr>
        <b/>
        <i/>
        <sz val="14"/>
        <color rgb="FFFF0000"/>
        <rFont val="Arial"/>
        <family val="2"/>
      </rPr>
      <t>**</t>
    </r>
    <r>
      <rPr>
        <i/>
        <sz val="12"/>
        <color theme="1"/>
        <rFont val="Arial"/>
        <family val="2"/>
      </rPr>
      <t>The total number of cells captured in the experiment.</t>
    </r>
  </si>
  <si>
    <r>
      <t>3. Refer to the BD Rhapsody™ Library Preparation Protocols for additional guidelines on required sequencing depth for non-dCODE Dextramer</t>
    </r>
    <r>
      <rPr>
        <b/>
        <u/>
        <vertAlign val="superscript"/>
        <sz val="12"/>
        <color theme="10"/>
        <rFont val="Arial"/>
        <family val="2"/>
      </rPr>
      <t>®</t>
    </r>
    <r>
      <rPr>
        <b/>
        <u/>
        <sz val="12"/>
        <color theme="10"/>
        <rFont val="Arial"/>
        <family val="2"/>
      </rPr>
      <t xml:space="preserve"> libraries (Column C).</t>
    </r>
  </si>
  <si>
    <r>
      <rPr>
        <b/>
        <u/>
        <sz val="14"/>
        <color rgb="FFFF0000"/>
        <rFont val="Arial"/>
        <family val="2"/>
      </rPr>
      <t>*</t>
    </r>
    <r>
      <rPr>
        <u/>
        <sz val="12"/>
        <color theme="10"/>
        <rFont val="Arial"/>
        <family val="2"/>
      </rPr>
      <t>For detailed information on dCODE</t>
    </r>
    <r>
      <rPr>
        <u/>
        <vertAlign val="superscript"/>
        <sz val="12"/>
        <color theme="10"/>
        <rFont val="Arial"/>
        <family val="2"/>
      </rPr>
      <t>®</t>
    </r>
    <r>
      <rPr>
        <u/>
        <sz val="12"/>
        <color theme="10"/>
        <rFont val="Arial"/>
        <family val="2"/>
      </rPr>
      <t xml:space="preserve"> (RiO) sequencing recommendations, please consult the </t>
    </r>
    <r>
      <rPr>
        <b/>
        <i/>
        <u/>
        <sz val="12"/>
        <color theme="10"/>
        <rFont val="Arial"/>
        <family val="2"/>
      </rPr>
      <t>dCODE Dextramer</t>
    </r>
    <r>
      <rPr>
        <b/>
        <i/>
        <u/>
        <vertAlign val="superscript"/>
        <sz val="12"/>
        <color theme="10"/>
        <rFont val="Arial"/>
        <family val="2"/>
      </rPr>
      <t>®</t>
    </r>
    <r>
      <rPr>
        <b/>
        <i/>
        <u/>
        <sz val="12"/>
        <color theme="10"/>
        <rFont val="Arial"/>
        <family val="2"/>
      </rPr>
      <t xml:space="preserve"> (RIO) Library Preparation Protocol</t>
    </r>
    <r>
      <rPr>
        <u/>
        <sz val="12"/>
        <color theme="10"/>
        <rFont val="Arial"/>
        <family val="2"/>
      </rPr>
      <t>.</t>
    </r>
  </si>
  <si>
    <r>
      <t>dCODE Dextamer</t>
    </r>
    <r>
      <rPr>
        <b/>
        <vertAlign val="superscript"/>
        <sz val="16"/>
        <rFont val="Arial"/>
        <family val="2"/>
      </rPr>
      <t>®</t>
    </r>
    <r>
      <rPr>
        <b/>
        <sz val="16"/>
        <rFont val="Arial"/>
        <family val="2"/>
      </rPr>
      <t xml:space="preserve"> (RiO) and dCODE Klickmer</t>
    </r>
    <r>
      <rPr>
        <b/>
        <vertAlign val="superscript"/>
        <sz val="16"/>
        <rFont val="Arial"/>
        <family val="2"/>
      </rPr>
      <t>®</t>
    </r>
    <r>
      <rPr>
        <b/>
        <sz val="16"/>
        <rFont val="Arial"/>
        <family val="2"/>
      </rPr>
      <t xml:space="preserve"> (RiO): Pooling Sequencing Libaries for the BD Rhapsody™ System</t>
    </r>
  </si>
  <si>
    <r>
      <rPr>
        <b/>
        <sz val="12"/>
        <rFont val="Arial"/>
        <family val="2"/>
      </rPr>
      <t>Questions? For additional support, please contact:</t>
    </r>
    <r>
      <rPr>
        <b/>
        <sz val="12"/>
        <color theme="10"/>
        <rFont val="Arial"/>
        <family val="2"/>
      </rPr>
      <t xml:space="preserve"> </t>
    </r>
    <r>
      <rPr>
        <b/>
        <u/>
        <sz val="12"/>
        <color theme="10"/>
        <rFont val="Arial"/>
        <family val="2"/>
      </rPr>
      <t>customer@immudex.com</t>
    </r>
  </si>
  <si>
    <t>Pooling Ratio (Library Reads / Total Reads)</t>
  </si>
  <si>
    <r>
      <t xml:space="preserve">1. Enter the Index Primer information in </t>
    </r>
    <r>
      <rPr>
        <b/>
        <sz val="12"/>
        <color theme="1"/>
        <rFont val="Arial"/>
        <family val="2"/>
      </rPr>
      <t>Column C and D</t>
    </r>
    <r>
      <rPr>
        <sz val="12"/>
        <color theme="1"/>
        <rFont val="Arial"/>
        <family val="2"/>
      </rPr>
      <t>.</t>
    </r>
  </si>
  <si>
    <r>
      <t xml:space="preserve">2. Enter the average fragment size of the final sequencing libraries in </t>
    </r>
    <r>
      <rPr>
        <b/>
        <sz val="12"/>
        <color theme="1"/>
        <rFont val="Arial"/>
        <family val="2"/>
      </rPr>
      <t>Column E</t>
    </r>
    <r>
      <rPr>
        <sz val="12"/>
        <color theme="1"/>
        <rFont val="Arial"/>
        <family val="2"/>
      </rPr>
      <t>. For long reads (TCR,BCR and mRNA), use region from bioanalyzer to get the average.</t>
    </r>
  </si>
  <si>
    <r>
      <t xml:space="preserve">3. Enter the concentration of the final sequencing libraries (in ng/µL) in </t>
    </r>
    <r>
      <rPr>
        <b/>
        <sz val="12"/>
        <color theme="1"/>
        <rFont val="Arial"/>
        <family val="2"/>
      </rPr>
      <t>Column F</t>
    </r>
    <r>
      <rPr>
        <sz val="12"/>
        <color theme="1"/>
        <rFont val="Arial"/>
        <family val="2"/>
      </rPr>
      <t>.</t>
    </r>
  </si>
  <si>
    <r>
      <t xml:space="preserve">4. Enter the volume (in µL) of the final sequencing libraries in </t>
    </r>
    <r>
      <rPr>
        <b/>
        <sz val="12"/>
        <color theme="1"/>
        <rFont val="Arial"/>
        <family val="2"/>
      </rPr>
      <t>Column H</t>
    </r>
    <r>
      <rPr>
        <sz val="12"/>
        <color theme="1"/>
        <rFont val="Arial"/>
        <family val="2"/>
      </rPr>
      <t xml:space="preserve"> that you plan to dilute for preparing the pooled libraries.</t>
    </r>
  </si>
  <si>
    <r>
      <t>5. Combine the elution buffer volume from</t>
    </r>
    <r>
      <rPr>
        <b/>
        <sz val="12"/>
        <color theme="1"/>
        <rFont val="Arial"/>
        <family val="2"/>
      </rPr>
      <t xml:space="preserve"> Column J</t>
    </r>
    <r>
      <rPr>
        <sz val="12"/>
        <color theme="1"/>
        <rFont val="Arial"/>
        <family val="2"/>
      </rPr>
      <t xml:space="preserve"> with the sequencing library volume from </t>
    </r>
    <r>
      <rPr>
        <b/>
        <sz val="12"/>
        <color theme="1"/>
        <rFont val="Arial"/>
        <family val="2"/>
      </rPr>
      <t>Column H</t>
    </r>
    <r>
      <rPr>
        <sz val="12"/>
        <color theme="1"/>
        <rFont val="Arial"/>
        <family val="2"/>
      </rPr>
      <t>.</t>
    </r>
  </si>
  <si>
    <t>6. Adjust the diluted sequencing libraries to the volume (in µL) listed in Column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</si>
</sst>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4"/>
      <color theme="4"/>
      <name val="Calibri"/>
      <family val="2"/>
      <scheme val="minor"/>
    </font>
    <font>
      <sz val="12"/>
      <color theme="1"/>
      <name val="Calibri"/>
      <family val="2"/>
      <scheme val="minor"/>
    </font>
    <font>
      <sz val="11"/>
      <color rgb="FF3F3F76"/>
      <name val="Calibri"/>
      <family val="2"/>
    </font>
    <font>
      <sz val="11"/>
      <color rgb="FF9C0006"/>
      <name val="Calibri"/>
      <family val="2"/>
      <scheme val="minor"/>
    </font>
    <font>
      <sz val="11"/>
      <color rgb="FF006100"/>
      <name val="Calibri"/>
      <family val="2"/>
      <scheme val="minor"/>
    </font>
    <font>
      <b/>
      <sz val="13"/>
      <color theme="3"/>
      <name val="Calibri"/>
      <family val="2"/>
      <scheme val="minor"/>
    </font>
    <font>
      <sz val="14"/>
      <color theme="1"/>
      <name val="Arial"/>
      <family val="2"/>
    </font>
    <font>
      <sz val="12"/>
      <color theme="1"/>
      <name val="Arial"/>
      <family val="2"/>
    </font>
    <font>
      <b/>
      <sz val="14"/>
      <name val="Arial"/>
      <family val="2"/>
    </font>
    <font>
      <b/>
      <sz val="14"/>
      <color theme="1"/>
      <name val="Arial"/>
      <family val="2"/>
    </font>
    <font>
      <b/>
      <sz val="11"/>
      <name val="Arial"/>
      <family val="2"/>
    </font>
    <font>
      <b/>
      <sz val="16"/>
      <color theme="1"/>
      <name val="Arial"/>
      <family val="2"/>
    </font>
    <font>
      <b/>
      <sz val="16"/>
      <name val="Arial"/>
      <family val="2"/>
    </font>
    <font>
      <sz val="14"/>
      <name val="Arial"/>
      <family val="2"/>
    </font>
    <font>
      <sz val="12"/>
      <name val="Arial"/>
      <family val="2"/>
    </font>
    <font>
      <b/>
      <sz val="12"/>
      <name val="Arial"/>
      <family val="2"/>
    </font>
    <font>
      <b/>
      <sz val="12"/>
      <color theme="1"/>
      <name val="Arial"/>
      <family val="2"/>
    </font>
    <font>
      <sz val="11"/>
      <name val="Arial"/>
      <family val="2"/>
    </font>
    <font>
      <b/>
      <sz val="12"/>
      <color theme="0"/>
      <name val="Arial"/>
      <family val="2"/>
    </font>
    <font>
      <b/>
      <sz val="12"/>
      <color theme="1"/>
      <name val="Calibri"/>
      <family val="2"/>
    </font>
    <font>
      <u/>
      <sz val="12"/>
      <color theme="10"/>
      <name val="Calibri"/>
      <family val="2"/>
      <scheme val="minor"/>
    </font>
    <font>
      <u/>
      <sz val="12"/>
      <color theme="10"/>
      <name val="Arial"/>
      <family val="2"/>
    </font>
    <font>
      <i/>
      <sz val="12"/>
      <color theme="1"/>
      <name val="Arial"/>
      <family val="2"/>
    </font>
    <font>
      <i/>
      <sz val="12"/>
      <color rgb="FF000000"/>
      <name val="Arial"/>
      <family val="2"/>
    </font>
    <font>
      <i/>
      <vertAlign val="superscript"/>
      <sz val="12"/>
      <color theme="1"/>
      <name val="Arial"/>
      <family val="2"/>
    </font>
    <font>
      <b/>
      <u/>
      <sz val="12"/>
      <color theme="10"/>
      <name val="Arial"/>
      <family val="2"/>
    </font>
    <font>
      <vertAlign val="superscript"/>
      <sz val="12"/>
      <name val="Arial"/>
      <family val="2"/>
    </font>
    <font>
      <b/>
      <vertAlign val="superscript"/>
      <sz val="16"/>
      <name val="Arial"/>
      <family val="2"/>
    </font>
    <font>
      <b/>
      <vertAlign val="superscript"/>
      <sz val="12"/>
      <name val="Arial"/>
      <family val="2"/>
    </font>
    <font>
      <b/>
      <u/>
      <vertAlign val="superscript"/>
      <sz val="12"/>
      <color theme="10"/>
      <name val="Arial"/>
      <family val="2"/>
    </font>
    <font>
      <b/>
      <sz val="14"/>
      <color rgb="FFFF0000"/>
      <name val="Arial"/>
      <family val="2"/>
    </font>
    <font>
      <b/>
      <i/>
      <sz val="14"/>
      <color rgb="FFFF0000"/>
      <name val="Arial"/>
      <family val="2"/>
    </font>
    <font>
      <b/>
      <u/>
      <sz val="14"/>
      <color rgb="FFFF0000"/>
      <name val="Arial"/>
      <family val="2"/>
    </font>
    <font>
      <u/>
      <vertAlign val="superscript"/>
      <sz val="12"/>
      <color theme="10"/>
      <name val="Arial"/>
      <family val="2"/>
    </font>
    <font>
      <b/>
      <i/>
      <u/>
      <sz val="12"/>
      <color theme="10"/>
      <name val="Arial"/>
      <family val="2"/>
    </font>
    <font>
      <b/>
      <i/>
      <u/>
      <vertAlign val="superscript"/>
      <sz val="12"/>
      <color theme="10"/>
      <name val="Arial"/>
      <family val="2"/>
    </font>
    <font>
      <b/>
      <sz val="12"/>
      <color theme="10"/>
      <name val="Arial"/>
      <family val="2"/>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FFFFCC"/>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1" tint="0.499984740745262"/>
        <bgColor theme="4"/>
      </patternFill>
    </fill>
    <fill>
      <patternFill patternType="solid">
        <fgColor rgb="FFFFFB8A"/>
        <bgColor indexed="64"/>
      </patternFill>
    </fill>
    <fill>
      <patternFill patternType="solid">
        <fgColor rgb="FFFFF9C4"/>
        <bgColor indexed="64"/>
      </patternFill>
    </fill>
    <fill>
      <patternFill patternType="solid">
        <fgColor rgb="FF80CBC4"/>
        <bgColor indexed="64"/>
      </patternFill>
    </fill>
    <fill>
      <patternFill patternType="solid">
        <fgColor rgb="FFA3B9D1"/>
        <bgColor indexed="64"/>
      </patternFill>
    </fill>
    <fill>
      <patternFill patternType="solid">
        <fgColor rgb="FFD8E9F1"/>
        <bgColor indexed="64"/>
      </patternFill>
    </fill>
    <fill>
      <patternFill patternType="solid">
        <fgColor rgb="FFB2DFDB"/>
        <bgColor indexed="64"/>
      </patternFill>
    </fill>
  </fills>
  <borders count="34">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18">
    <xf numFmtId="0" fontId="0" fillId="0" borderId="0"/>
    <xf numFmtId="0" fontId="7" fillId="0" borderId="1" applyNumberFormat="0" applyFill="0" applyAlignment="0" applyProtection="0"/>
    <xf numFmtId="0" fontId="6" fillId="0" borderId="0"/>
    <xf numFmtId="0" fontId="8" fillId="0" borderId="0"/>
    <xf numFmtId="0" fontId="5" fillId="0" borderId="0"/>
    <xf numFmtId="0" fontId="4" fillId="0" borderId="0"/>
    <xf numFmtId="0" fontId="3" fillId="0" borderId="0"/>
    <xf numFmtId="0" fontId="3" fillId="0" borderId="0"/>
    <xf numFmtId="0" fontId="2" fillId="0" borderId="0"/>
    <xf numFmtId="0" fontId="2" fillId="0" borderId="0"/>
    <xf numFmtId="9" fontId="9" fillId="0" borderId="0" applyFont="0" applyFill="0" applyBorder="0" applyAlignment="0" applyProtection="0"/>
    <xf numFmtId="0" fontId="10" fillId="4" borderId="2" applyNumberFormat="0" applyAlignment="0" applyProtection="0"/>
    <xf numFmtId="0" fontId="9" fillId="5" borderId="3" applyNumberFormat="0" applyFont="0" applyAlignment="0" applyProtection="0"/>
    <xf numFmtId="0" fontId="11" fillId="3" borderId="0" applyNumberFormat="0" applyBorder="0" applyAlignment="0" applyProtection="0"/>
    <xf numFmtId="0" fontId="12" fillId="2" borderId="0" applyNumberFormat="0" applyBorder="0" applyAlignment="0" applyProtection="0"/>
    <xf numFmtId="0" fontId="1" fillId="0" borderId="0"/>
    <xf numFmtId="0" fontId="13" fillId="0" borderId="4" applyNumberFormat="0" applyFill="0" applyAlignment="0" applyProtection="0"/>
    <xf numFmtId="0" fontId="28" fillId="0" borderId="0" applyNumberFormat="0" applyFill="0" applyBorder="0" applyAlignment="0" applyProtection="0"/>
  </cellStyleXfs>
  <cellXfs count="110">
    <xf numFmtId="0" fontId="0" fillId="0" borderId="0" xfId="0"/>
    <xf numFmtId="0" fontId="16" fillId="0" borderId="0" xfId="15" applyFont="1" applyAlignment="1" applyProtection="1">
      <alignment horizontal="left" vertical="center"/>
      <protection locked="0"/>
    </xf>
    <xf numFmtId="0" fontId="23" fillId="11" borderId="9" xfId="15" applyFont="1" applyFill="1" applyBorder="1" applyAlignment="1" applyProtection="1">
      <alignment horizontal="center" vertical="center"/>
      <protection locked="0"/>
    </xf>
    <xf numFmtId="0" fontId="24" fillId="11" borderId="9" xfId="15" applyFont="1" applyFill="1" applyBorder="1" applyAlignment="1" applyProtection="1">
      <alignment horizontal="center" vertical="center"/>
      <protection locked="0"/>
    </xf>
    <xf numFmtId="0" fontId="23" fillId="14" borderId="9" xfId="15" applyFont="1" applyFill="1" applyBorder="1" applyAlignment="1" applyProtection="1">
      <alignment horizontal="left" vertical="center"/>
      <protection locked="0"/>
    </xf>
    <xf numFmtId="1" fontId="24" fillId="11" borderId="9" xfId="11" applyNumberFormat="1" applyFont="1" applyFill="1" applyBorder="1" applyAlignment="1" applyProtection="1">
      <alignment horizontal="center" vertical="center"/>
      <protection locked="0"/>
    </xf>
    <xf numFmtId="1" fontId="24" fillId="11" borderId="31" xfId="11" applyNumberFormat="1" applyFont="1" applyFill="1" applyBorder="1" applyAlignment="1" applyProtection="1">
      <alignment horizontal="center" vertical="center"/>
      <protection locked="0"/>
    </xf>
    <xf numFmtId="2" fontId="24" fillId="11" borderId="9" xfId="11" applyNumberFormat="1" applyFont="1" applyFill="1" applyBorder="1" applyAlignment="1" applyProtection="1">
      <alignment horizontal="center" vertical="center"/>
      <protection locked="0"/>
    </xf>
    <xf numFmtId="0" fontId="22" fillId="0" borderId="9" xfId="0" applyFont="1" applyBorder="1" applyAlignment="1">
      <alignment horizontal="center" vertical="center"/>
    </xf>
    <xf numFmtId="0" fontId="15" fillId="0" borderId="0" xfId="0" applyFont="1" applyAlignment="1">
      <alignment vertical="center"/>
    </xf>
    <xf numFmtId="0" fontId="20" fillId="0" borderId="0" xfId="16" applyFont="1" applyFill="1" applyBorder="1" applyAlignment="1" applyProtection="1">
      <alignment vertical="center"/>
    </xf>
    <xf numFmtId="0" fontId="14" fillId="0" borderId="0" xfId="0" applyFont="1" applyAlignment="1">
      <alignment vertical="center"/>
    </xf>
    <xf numFmtId="0" fontId="22" fillId="0" borderId="0" xfId="14" applyFont="1" applyFill="1" applyBorder="1" applyAlignment="1" applyProtection="1">
      <alignment vertical="center" wrapText="1"/>
    </xf>
    <xf numFmtId="0" fontId="22" fillId="0" borderId="0" xfId="13" applyFont="1" applyFill="1" applyBorder="1" applyAlignment="1" applyProtection="1">
      <alignment vertical="center"/>
    </xf>
    <xf numFmtId="0" fontId="24" fillId="0" borderId="20" xfId="12" applyFont="1" applyFill="1" applyBorder="1" applyAlignment="1" applyProtection="1">
      <alignment horizontal="left" vertical="center"/>
    </xf>
    <xf numFmtId="164" fontId="24" fillId="0" borderId="0" xfId="12" applyNumberFormat="1" applyFont="1" applyFill="1" applyBorder="1" applyAlignment="1" applyProtection="1">
      <alignment vertical="center"/>
    </xf>
    <xf numFmtId="0" fontId="24" fillId="0" borderId="28" xfId="12" applyFont="1" applyFill="1" applyBorder="1" applyAlignment="1" applyProtection="1">
      <alignment horizontal="left" vertical="center"/>
    </xf>
    <xf numFmtId="0" fontId="17" fillId="0" borderId="0" xfId="0" applyFont="1" applyAlignment="1">
      <alignment vertical="center"/>
    </xf>
    <xf numFmtId="0" fontId="24" fillId="0" borderId="7" xfId="0" applyFont="1" applyBorder="1" applyAlignment="1">
      <alignment horizontal="left" vertical="center" wrapText="1"/>
    </xf>
    <xf numFmtId="11" fontId="14" fillId="0" borderId="0" xfId="0" applyNumberFormat="1" applyFont="1" applyAlignment="1">
      <alignment vertical="center"/>
    </xf>
    <xf numFmtId="0" fontId="19" fillId="0" borderId="0" xfId="16" applyFont="1" applyFill="1" applyBorder="1" applyAlignment="1" applyProtection="1">
      <alignment vertical="center"/>
    </xf>
    <xf numFmtId="0" fontId="22" fillId="0" borderId="0" xfId="15" applyFont="1" applyAlignment="1">
      <alignment vertical="center"/>
    </xf>
    <xf numFmtId="0" fontId="29" fillId="0" borderId="0" xfId="17" applyFont="1" applyFill="1" applyAlignment="1" applyProtection="1">
      <alignment vertical="center"/>
    </xf>
    <xf numFmtId="0" fontId="26" fillId="9" borderId="11" xfId="1" applyFont="1" applyFill="1" applyBorder="1" applyAlignment="1" applyProtection="1">
      <alignment horizontal="center" vertical="center"/>
    </xf>
    <xf numFmtId="0" fontId="26" fillId="9" borderId="12" xfId="1" applyFont="1" applyFill="1" applyBorder="1" applyAlignment="1" applyProtection="1">
      <alignment horizontal="center" vertical="center"/>
    </xf>
    <xf numFmtId="0" fontId="26" fillId="9" borderId="12" xfId="1" applyFont="1" applyFill="1" applyBorder="1" applyAlignment="1" applyProtection="1">
      <alignment horizontal="center" vertical="center" wrapText="1"/>
    </xf>
    <xf numFmtId="0" fontId="26" fillId="9" borderId="13" xfId="1" applyFont="1" applyFill="1" applyBorder="1" applyAlignment="1" applyProtection="1">
      <alignment horizontal="center" vertical="center" wrapText="1"/>
    </xf>
    <xf numFmtId="0" fontId="18" fillId="0" borderId="0" xfId="1" applyFont="1" applyBorder="1" applyAlignment="1" applyProtection="1">
      <alignment horizontal="center" vertical="center" wrapText="1"/>
    </xf>
    <xf numFmtId="0" fontId="22" fillId="0" borderId="10" xfId="0" applyFont="1" applyBorder="1" applyAlignment="1">
      <alignment vertical="center" wrapText="1"/>
    </xf>
    <xf numFmtId="0" fontId="24" fillId="0" borderId="0" xfId="0" applyFont="1" applyAlignment="1">
      <alignment vertical="center"/>
    </xf>
    <xf numFmtId="0" fontId="22" fillId="0" borderId="10" xfId="0" applyFont="1" applyBorder="1" applyAlignment="1">
      <alignment vertical="center"/>
    </xf>
    <xf numFmtId="0" fontId="22" fillId="0" borderId="23" xfId="0" applyFont="1" applyBorder="1" applyAlignment="1">
      <alignment vertical="center"/>
    </xf>
    <xf numFmtId="0" fontId="15" fillId="0" borderId="9" xfId="0" applyFont="1" applyBorder="1" applyAlignment="1">
      <alignment horizontal="right" vertical="center"/>
    </xf>
    <xf numFmtId="0" fontId="15" fillId="0" borderId="14" xfId="0" applyFont="1" applyBorder="1" applyAlignment="1">
      <alignment horizontal="center" vertical="center"/>
    </xf>
    <xf numFmtId="0" fontId="15" fillId="0" borderId="0" xfId="16" applyFont="1" applyFill="1" applyBorder="1" applyAlignment="1" applyProtection="1">
      <alignment vertical="center"/>
    </xf>
    <xf numFmtId="0" fontId="15" fillId="0" borderId="27" xfId="16" applyFont="1" applyFill="1" applyBorder="1" applyAlignment="1" applyProtection="1">
      <alignment vertical="center"/>
    </xf>
    <xf numFmtId="0" fontId="15" fillId="0" borderId="27" xfId="0" applyFont="1" applyBorder="1" applyAlignment="1">
      <alignment vertical="center"/>
    </xf>
    <xf numFmtId="0" fontId="26" fillId="10" borderId="15" xfId="1" applyFont="1" applyFill="1" applyBorder="1" applyAlignment="1" applyProtection="1">
      <alignment horizontal="center" vertical="center"/>
    </xf>
    <xf numFmtId="0" fontId="26" fillId="10" borderId="22" xfId="1" applyFont="1" applyFill="1" applyBorder="1" applyAlignment="1" applyProtection="1">
      <alignment horizontal="center" vertical="center"/>
    </xf>
    <xf numFmtId="0" fontId="26" fillId="10" borderId="22" xfId="1" applyFont="1" applyFill="1" applyBorder="1" applyAlignment="1" applyProtection="1">
      <alignment horizontal="center" vertical="center" wrapText="1"/>
    </xf>
    <xf numFmtId="0" fontId="26" fillId="10" borderId="21" xfId="1" applyFont="1" applyFill="1" applyBorder="1" applyAlignment="1" applyProtection="1">
      <alignment horizontal="center" vertical="center" wrapText="1"/>
    </xf>
    <xf numFmtId="0" fontId="26" fillId="10" borderId="16" xfId="1" applyFont="1" applyFill="1" applyBorder="1" applyAlignment="1" applyProtection="1">
      <alignment horizontal="center" vertical="center" wrapText="1"/>
    </xf>
    <xf numFmtId="0" fontId="26" fillId="10" borderId="5" xfId="1" applyFont="1" applyFill="1" applyBorder="1" applyAlignment="1" applyProtection="1">
      <alignment horizontal="center" vertical="center" wrapText="1"/>
    </xf>
    <xf numFmtId="0" fontId="26" fillId="0" borderId="0" xfId="1" applyFont="1" applyFill="1" applyBorder="1" applyAlignment="1" applyProtection="1">
      <alignment horizontal="center" vertical="center" wrapText="1"/>
    </xf>
    <xf numFmtId="0" fontId="23" fillId="0" borderId="18" xfId="15" applyFont="1" applyBorder="1" applyAlignment="1">
      <alignment horizontal="left" vertical="center"/>
    </xf>
    <xf numFmtId="2" fontId="22" fillId="0" borderId="9" xfId="0" applyNumberFormat="1" applyFont="1" applyBorder="1" applyAlignment="1">
      <alignment horizontal="center" vertical="center"/>
    </xf>
    <xf numFmtId="164" fontId="21" fillId="0" borderId="9" xfId="0" applyNumberFormat="1" applyFont="1" applyBorder="1" applyAlignment="1">
      <alignment horizontal="center" vertical="center"/>
    </xf>
    <xf numFmtId="164" fontId="21" fillId="0" borderId="19" xfId="0" applyNumberFormat="1" applyFont="1" applyBorder="1" applyAlignment="1">
      <alignment horizontal="center" vertical="center"/>
    </xf>
    <xf numFmtId="9" fontId="21" fillId="0" borderId="9" xfId="10" applyFont="1" applyBorder="1" applyAlignment="1" applyProtection="1">
      <alignment horizontal="center" vertical="center"/>
    </xf>
    <xf numFmtId="164" fontId="21" fillId="0" borderId="0" xfId="0" applyNumberFormat="1" applyFont="1" applyAlignment="1">
      <alignment horizontal="center" vertical="center"/>
    </xf>
    <xf numFmtId="0" fontId="25" fillId="0" borderId="0" xfId="11" applyFont="1" applyFill="1" applyBorder="1" applyAlignment="1" applyProtection="1">
      <alignment horizontal="center" vertical="center"/>
    </xf>
    <xf numFmtId="0" fontId="22" fillId="0" borderId="0" xfId="0" applyFont="1" applyAlignment="1">
      <alignment vertical="center"/>
    </xf>
    <xf numFmtId="1" fontId="21" fillId="0" borderId="0" xfId="0" applyNumberFormat="1" applyFont="1" applyAlignment="1">
      <alignment horizontal="center" vertical="center"/>
    </xf>
    <xf numFmtId="164" fontId="21" fillId="0" borderId="31" xfId="0" applyNumberFormat="1" applyFont="1" applyBorder="1" applyAlignment="1">
      <alignment horizontal="center" vertical="center"/>
    </xf>
    <xf numFmtId="164" fontId="21" fillId="0" borderId="27" xfId="0" applyNumberFormat="1" applyFont="1" applyBorder="1" applyAlignment="1">
      <alignment horizontal="center" vertical="center"/>
    </xf>
    <xf numFmtId="9" fontId="21" fillId="0" borderId="31" xfId="10" applyFont="1" applyBorder="1" applyAlignment="1" applyProtection="1">
      <alignment horizontal="center" vertical="center"/>
    </xf>
    <xf numFmtId="2" fontId="15" fillId="0" borderId="0" xfId="0" applyNumberFormat="1" applyFont="1" applyAlignment="1">
      <alignment vertical="center"/>
    </xf>
    <xf numFmtId="0" fontId="21" fillId="0" borderId="0" xfId="0" applyFont="1" applyAlignment="1">
      <alignment vertical="center"/>
    </xf>
    <xf numFmtId="11" fontId="15" fillId="0" borderId="0" xfId="0" applyNumberFormat="1" applyFont="1" applyAlignment="1">
      <alignment vertical="center"/>
    </xf>
    <xf numFmtId="0" fontId="23" fillId="0" borderId="0" xfId="0" applyFont="1" applyAlignment="1">
      <alignment vertical="center"/>
    </xf>
    <xf numFmtId="0" fontId="21" fillId="0" borderId="25" xfId="15" applyFont="1" applyBorder="1" applyAlignment="1">
      <alignment horizontal="center" vertical="center"/>
    </xf>
    <xf numFmtId="0" fontId="18" fillId="11" borderId="9" xfId="11" applyFont="1" applyFill="1" applyBorder="1" applyAlignment="1" applyProtection="1">
      <alignment horizontal="center" vertical="center"/>
      <protection locked="0"/>
    </xf>
    <xf numFmtId="0" fontId="18" fillId="11" borderId="31" xfId="11" applyFont="1" applyFill="1" applyBorder="1" applyAlignment="1" applyProtection="1">
      <alignment horizontal="center" vertical="center"/>
      <protection locked="0"/>
    </xf>
    <xf numFmtId="1" fontId="22" fillId="8" borderId="9" xfId="11" applyNumberFormat="1" applyFont="1" applyFill="1" applyBorder="1" applyAlignment="1" applyProtection="1">
      <alignment horizontal="center" vertical="center"/>
    </xf>
    <xf numFmtId="1" fontId="22" fillId="8" borderId="31" xfId="11" applyNumberFormat="1" applyFont="1" applyFill="1" applyBorder="1" applyAlignment="1" applyProtection="1">
      <alignment horizontal="center" vertical="center"/>
    </xf>
    <xf numFmtId="0" fontId="23" fillId="0" borderId="14" xfId="15" applyFont="1" applyBorder="1" applyAlignment="1">
      <alignment horizontal="left" vertical="center"/>
    </xf>
    <xf numFmtId="0" fontId="23" fillId="0" borderId="14" xfId="0" applyFont="1" applyBorder="1" applyAlignment="1">
      <alignment horizontal="left" vertical="center"/>
    </xf>
    <xf numFmtId="0" fontId="22" fillId="0" borderId="24" xfId="11" applyFont="1" applyFill="1" applyBorder="1" applyAlignment="1" applyProtection="1">
      <alignment horizontal="left" vertical="center"/>
    </xf>
    <xf numFmtId="0" fontId="22" fillId="0" borderId="9" xfId="15" applyFont="1" applyBorder="1" applyAlignment="1">
      <alignment horizontal="center" vertical="center"/>
    </xf>
    <xf numFmtId="0" fontId="15" fillId="0" borderId="9" xfId="15" applyFont="1" applyBorder="1" applyAlignment="1">
      <alignment horizontal="center" vertical="center"/>
    </xf>
    <xf numFmtId="0" fontId="22" fillId="0" borderId="10" xfId="15" applyFont="1" applyBorder="1" applyAlignment="1">
      <alignment horizontal="left" vertical="center" wrapText="1"/>
    </xf>
    <xf numFmtId="0" fontId="22" fillId="0" borderId="10" xfId="15" applyFont="1" applyBorder="1" applyAlignment="1">
      <alignment horizontal="left" vertical="center"/>
    </xf>
    <xf numFmtId="0" fontId="23" fillId="0" borderId="18" xfId="0" applyFont="1" applyBorder="1" applyAlignment="1">
      <alignment horizontal="left" vertical="center"/>
    </xf>
    <xf numFmtId="0" fontId="23" fillId="0" borderId="26" xfId="0" applyFont="1" applyBorder="1" applyAlignment="1">
      <alignment horizontal="left" vertical="center"/>
    </xf>
    <xf numFmtId="164" fontId="24" fillId="11" borderId="17" xfId="12" applyNumberFormat="1" applyFont="1" applyFill="1" applyBorder="1" applyAlignment="1" applyProtection="1">
      <alignment horizontal="center" vertical="center"/>
      <protection locked="0"/>
    </xf>
    <xf numFmtId="164" fontId="23" fillId="11" borderId="29" xfId="13" applyNumberFormat="1" applyFont="1" applyFill="1" applyBorder="1" applyAlignment="1" applyProtection="1">
      <alignment horizontal="center" vertical="center"/>
      <protection locked="0"/>
    </xf>
    <xf numFmtId="1" fontId="23" fillId="11" borderId="32" xfId="11" applyNumberFormat="1" applyFont="1" applyFill="1" applyBorder="1" applyAlignment="1" applyProtection="1">
      <alignment horizontal="center" vertical="center"/>
      <protection locked="0"/>
    </xf>
    <xf numFmtId="0" fontId="31" fillId="0" borderId="0" xfId="0" applyFont="1" applyAlignment="1">
      <alignment vertical="center"/>
    </xf>
    <xf numFmtId="0" fontId="30" fillId="0" borderId="0" xfId="0" applyFont="1" applyAlignment="1">
      <alignment vertical="center"/>
    </xf>
    <xf numFmtId="0" fontId="30" fillId="0" borderId="21" xfId="0" applyFont="1" applyBorder="1" applyAlignment="1">
      <alignment vertical="center"/>
    </xf>
    <xf numFmtId="164" fontId="21" fillId="13" borderId="30" xfId="0" applyNumberFormat="1" applyFont="1" applyFill="1" applyBorder="1" applyAlignment="1">
      <alignment horizontal="center" vertical="center"/>
    </xf>
    <xf numFmtId="164" fontId="21" fillId="13" borderId="8" xfId="0" applyNumberFormat="1" applyFont="1" applyFill="1" applyBorder="1" applyAlignment="1">
      <alignment horizontal="center" vertical="center"/>
    </xf>
    <xf numFmtId="1" fontId="22" fillId="11" borderId="9" xfId="11" applyNumberFormat="1" applyFont="1" applyFill="1" applyBorder="1" applyAlignment="1" applyProtection="1">
      <alignment horizontal="center" vertical="center"/>
      <protection locked="0"/>
    </xf>
    <xf numFmtId="1" fontId="22" fillId="11" borderId="31" xfId="11" applyNumberFormat="1" applyFont="1" applyFill="1" applyBorder="1" applyAlignment="1" applyProtection="1">
      <alignment horizontal="center" vertical="center"/>
      <protection locked="0"/>
    </xf>
    <xf numFmtId="0" fontId="19" fillId="12" borderId="0" xfId="16" applyFont="1" applyFill="1" applyBorder="1" applyAlignment="1" applyProtection="1">
      <alignment vertical="center"/>
    </xf>
    <xf numFmtId="0" fontId="15" fillId="12" borderId="0" xfId="0" applyFont="1" applyFill="1" applyAlignment="1">
      <alignment vertical="center"/>
    </xf>
    <xf numFmtId="0" fontId="14" fillId="12" borderId="0" xfId="0" applyFont="1" applyFill="1" applyAlignment="1">
      <alignment vertical="center"/>
    </xf>
    <xf numFmtId="0" fontId="33" fillId="0" borderId="0" xfId="17" applyFont="1" applyAlignment="1">
      <alignment horizontal="left" vertical="center"/>
    </xf>
    <xf numFmtId="0" fontId="29" fillId="0" borderId="0" xfId="17" applyFont="1" applyAlignment="1">
      <alignment horizontal="left" vertical="center"/>
    </xf>
    <xf numFmtId="0" fontId="15" fillId="0" borderId="0" xfId="0" applyFont="1" applyAlignment="1">
      <alignment horizontal="center" vertical="center"/>
    </xf>
    <xf numFmtId="0" fontId="20" fillId="0" borderId="0" xfId="16" applyFont="1" applyFill="1" applyBorder="1" applyAlignment="1" applyProtection="1">
      <alignment horizontal="left" vertical="center"/>
    </xf>
    <xf numFmtId="0" fontId="20" fillId="6" borderId="0" xfId="16" applyFont="1" applyFill="1" applyBorder="1" applyAlignment="1" applyProtection="1">
      <alignment horizontal="left" vertical="center"/>
    </xf>
    <xf numFmtId="0" fontId="33" fillId="0" borderId="0" xfId="17" applyFont="1" applyAlignment="1" applyProtection="1">
      <alignment horizontal="left" vertical="center"/>
    </xf>
    <xf numFmtId="0" fontId="15" fillId="0" borderId="0" xfId="16" applyFont="1" applyFill="1" applyBorder="1" applyAlignment="1" applyProtection="1">
      <alignment horizontal="left" vertical="center"/>
    </xf>
    <xf numFmtId="0" fontId="33" fillId="0" borderId="0" xfId="17" applyFont="1" applyFill="1" applyAlignment="1" applyProtection="1">
      <alignment horizontal="left" vertical="center" wrapText="1"/>
    </xf>
    <xf numFmtId="0" fontId="19" fillId="6" borderId="0" xfId="16" applyFont="1" applyFill="1" applyBorder="1" applyAlignment="1" applyProtection="1">
      <alignment horizontal="left" vertical="center"/>
    </xf>
    <xf numFmtId="0" fontId="15" fillId="12" borderId="0" xfId="16" applyFont="1" applyFill="1" applyBorder="1" applyAlignment="1" applyProtection="1">
      <alignment horizontal="left" vertical="center"/>
    </xf>
    <xf numFmtId="0" fontId="15" fillId="0" borderId="33" xfId="0" applyFont="1" applyBorder="1" applyAlignment="1">
      <alignment horizontal="center" vertical="center"/>
    </xf>
    <xf numFmtId="0" fontId="22" fillId="12" borderId="0" xfId="15" applyFont="1" applyFill="1" applyAlignment="1">
      <alignment horizontal="left" vertical="center"/>
    </xf>
    <xf numFmtId="0" fontId="22" fillId="15" borderId="0" xfId="15" applyFont="1" applyFill="1" applyAlignment="1">
      <alignment horizontal="left" vertical="center"/>
    </xf>
    <xf numFmtId="0" fontId="31" fillId="0" borderId="0" xfId="0" applyFont="1" applyAlignment="1">
      <alignment horizontal="left" vertical="center"/>
    </xf>
    <xf numFmtId="0" fontId="22" fillId="0" borderId="0" xfId="14" applyFont="1" applyFill="1" applyBorder="1" applyAlignment="1" applyProtection="1">
      <alignment horizontal="left" vertical="center" wrapText="1"/>
    </xf>
    <xf numFmtId="0" fontId="30" fillId="0" borderId="0" xfId="0" applyFont="1" applyAlignment="1">
      <alignment horizontal="left" vertical="center"/>
    </xf>
    <xf numFmtId="0" fontId="15" fillId="16" borderId="27" xfId="16" applyFont="1" applyFill="1" applyBorder="1" applyAlignment="1" applyProtection="1">
      <alignment horizontal="left" vertical="center"/>
    </xf>
    <xf numFmtId="0" fontId="22" fillId="12" borderId="6" xfId="13" applyFont="1" applyFill="1" applyBorder="1" applyAlignment="1" applyProtection="1">
      <alignment vertical="center"/>
    </xf>
    <xf numFmtId="0" fontId="22" fillId="12" borderId="0" xfId="13" applyFont="1" applyFill="1" applyBorder="1" applyAlignment="1" applyProtection="1">
      <alignment vertical="center"/>
    </xf>
    <xf numFmtId="164" fontId="24" fillId="0" borderId="6" xfId="12" applyNumberFormat="1" applyFont="1" applyFill="1" applyBorder="1" applyAlignment="1" applyProtection="1">
      <alignment horizontal="center" vertical="center"/>
    </xf>
    <xf numFmtId="164" fontId="24" fillId="0" borderId="0" xfId="12" applyNumberFormat="1" applyFont="1" applyFill="1" applyBorder="1" applyAlignment="1" applyProtection="1">
      <alignment horizontal="center" vertical="center"/>
    </xf>
    <xf numFmtId="0" fontId="19" fillId="7" borderId="0" xfId="16" applyFont="1" applyFill="1" applyBorder="1" applyAlignment="1" applyProtection="1">
      <alignment horizontal="left" vertical="center"/>
    </xf>
    <xf numFmtId="0" fontId="30" fillId="0" borderId="21" xfId="0" applyFont="1" applyBorder="1" applyAlignment="1">
      <alignment horizontal="left" vertical="center"/>
    </xf>
  </cellXfs>
  <cellStyles count="18">
    <cellStyle name="Bad 2" xfId="13" xr:uid="{7F21D8D1-52CE-4422-A839-DCE98FA76A12}"/>
    <cellStyle name="Good 2" xfId="14" xr:uid="{CE776581-35D2-4CE9-89CB-9F8A90E07629}"/>
    <cellStyle name="Heading 2" xfId="16" builtinId="17"/>
    <cellStyle name="Hyperlink" xfId="17" builtinId="8"/>
    <cellStyle name="Input" xfId="11" builtinId="20"/>
    <cellStyle name="Normal" xfId="0" builtinId="0"/>
    <cellStyle name="Normal 2" xfId="2" xr:uid="{22D23DE6-CE22-402B-81BF-51CF58D651BD}"/>
    <cellStyle name="Normal 2 2" xfId="5" xr:uid="{DDB77C11-6CD3-4792-BF58-0B6FCE7B346C}"/>
    <cellStyle name="Normal 2 2 2" xfId="15" xr:uid="{9ED41ABC-17E1-467F-9C9F-5D422AE61989}"/>
    <cellStyle name="Normal 2 3" xfId="7" xr:uid="{68AECB79-CFBD-45F4-B230-C7942784DD10}"/>
    <cellStyle name="Normal 2 4" xfId="9" xr:uid="{8ED07F1C-F57B-4AA5-AA07-8EB030B65543}"/>
    <cellStyle name="Normal 3" xfId="4" xr:uid="{50CAE240-33EC-42E3-8901-B68ED478B855}"/>
    <cellStyle name="Normal 4" xfId="6" xr:uid="{77B3CFED-A450-4F6B-BC2D-1B024FDEB178}"/>
    <cellStyle name="Normal 5" xfId="8" xr:uid="{D08F8663-711B-4A70-A956-61E8E1FB4BF5}"/>
    <cellStyle name="Note" xfId="12" builtinId="10"/>
    <cellStyle name="Percent" xfId="10" builtinId="5"/>
    <cellStyle name="Style 1" xfId="3" xr:uid="{FE229103-BD08-449D-B75E-0A4A570519F3}"/>
    <cellStyle name="Total" xfId="1" builtinId="25"/>
  </cellStyles>
  <dxfs count="11">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rgb="FFFFFB8A"/>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fill>
        <patternFill patternType="solid">
          <fgColor indexed="64"/>
          <bgColor rgb="FFFFFB8A"/>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A3B9D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4"/>
        <color theme="4"/>
        <name val="Arial"/>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0"/>
        <name val="Arial"/>
        <family val="2"/>
        <scheme val="none"/>
      </font>
      <fill>
        <patternFill patternType="solid">
          <fgColor indexed="64"/>
          <bgColor theme="1" tint="0.499984740745262"/>
        </patternFill>
      </fill>
      <alignment horizontal="center" vertical="center" textRotation="0" indent="0" justifyLastLine="0" shrinkToFit="0" readingOrder="0"/>
      <border diagonalUp="0" diagonalDown="0">
        <left style="thin">
          <color indexed="64"/>
        </left>
        <right style="thin">
          <color indexed="64"/>
        </right>
        <top/>
        <bottom/>
      </border>
      <protection hidden="0"/>
    </dxf>
  </dxfs>
  <tableStyles count="0" defaultTableStyle="TableStyleMedium2" defaultPivotStyle="PivotStyleLight16"/>
  <colors>
    <mruColors>
      <color rgb="FFFFF9C4"/>
      <color rgb="FFFFFB8A"/>
      <color rgb="FFB2DFDB"/>
      <color rgb="FFD8E9F1"/>
      <color rgb="FFA3B9D1"/>
      <color rgb="FF80CBC4"/>
      <color rgb="FF4DB6AC"/>
      <color rgb="FFFFE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560387</xdr:rowOff>
    </xdr:from>
    <xdr:to>
      <xdr:col>0</xdr:col>
      <xdr:colOff>2629959</xdr:colOff>
      <xdr:row>0</xdr:row>
      <xdr:rowOff>1382830</xdr:rowOff>
    </xdr:to>
    <xdr:pic>
      <xdr:nvPicPr>
        <xdr:cNvPr id="2" name="Picture 1" descr="optional logo">
          <a:extLst>
            <a:ext uri="{FF2B5EF4-FFF2-40B4-BE49-F238E27FC236}">
              <a16:creationId xmlns:a16="http://schemas.microsoft.com/office/drawing/2014/main" id="{1B973C1E-D078-47C7-B164-68CC66FD8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560387"/>
          <a:ext cx="2585509" cy="8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2E000C-5F45-4FB2-919B-2EB1F40F67DB}" name="Table13" displayName="Table13" ref="A14:F21" totalsRowShown="0" headerRowDxfId="10" dataDxfId="8" headerRowBorderDxfId="9" tableBorderDxfId="7" totalsRowBorderDxfId="6" headerRowCellStyle="Total">
  <autoFilter ref="A14:F21" xr:uid="{C5A7A810-B0E4-4E11-B4D3-7C1A9F6F32D0}">
    <filterColumn colId="0" hiddenButton="1"/>
    <filterColumn colId="1" hiddenButton="1"/>
    <filterColumn colId="2" hiddenButton="1"/>
    <filterColumn colId="3" hiddenButton="1"/>
    <filterColumn colId="4" hiddenButton="1"/>
    <filterColumn colId="5" hiddenButton="1"/>
  </autoFilter>
  <tableColumns count="6">
    <tableColumn id="1" xr3:uid="{411980E3-CB60-454D-A9F6-EF6792C01C17}" name="Library" dataDxfId="5"/>
    <tableColumn id="2" xr3:uid="{09985005-F699-4F49-950A-63A00C33A55E}" name="#" dataDxfId="4" dataCellStyle="Normal 2 2 2"/>
    <tableColumn id="3" xr3:uid="{786EAE14-79B1-4B02-9111-E617F7C2F3AC}" name="Recommended sequencing depth (Reads/cell/reagent)" dataDxfId="3" dataCellStyle="Normal 2 2 2"/>
    <tableColumn id="11" xr3:uid="{27ABC14C-C1DA-4D22-A7CB-708A6F200F61}" name="Reads/cell" dataDxfId="2" dataCellStyle="Normal 2 2 2"/>
    <tableColumn id="10" xr3:uid="{36C84DF6-DC15-46BB-B0A2-1C799DD03856}" name="Reads needed" dataDxfId="1" dataCellStyle="Normal 2 2 2">
      <calculatedColumnFormula>(D15*$B$9)</calculatedColumnFormula>
    </tableColumn>
    <tableColumn id="4" xr3:uid="{494CB7E1-1CE4-403D-A5B1-D249CF0C04CD}" name="Notes" dataDxfId="0" dataCellStyle="Normal 2 2 2"/>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ustomer@immudex.com" TargetMode="External"/><Relationship Id="rId2" Type="http://schemas.openxmlformats.org/officeDocument/2006/relationships/hyperlink" Target="https://www.bdbiosciences.com/en-us/resources/protocols/single-cell-multiomics" TargetMode="External"/><Relationship Id="rId1" Type="http://schemas.openxmlformats.org/officeDocument/2006/relationships/hyperlink" Target="https://www.immudex.com/resources/protocols/"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826F5-A6C9-41C1-90EE-38B2CB19126E}">
  <dimension ref="A1:R46"/>
  <sheetViews>
    <sheetView tabSelected="1" topLeftCell="A3" zoomScale="70" zoomScaleNormal="70" workbookViewId="0">
      <selection activeCell="B18" sqref="B18"/>
    </sheetView>
  </sheetViews>
  <sheetFormatPr defaultColWidth="9" defaultRowHeight="15" x14ac:dyDescent="0.25"/>
  <cols>
    <col min="1" max="1" width="35.875" style="9" customWidth="1"/>
    <col min="2" max="2" width="20.375" style="9" customWidth="1"/>
    <col min="3" max="3" width="35.75" style="9" customWidth="1"/>
    <col min="4" max="5" width="35.875" style="9" customWidth="1"/>
    <col min="6" max="6" width="140.75" style="9" customWidth="1"/>
    <col min="7" max="7" width="16.875" style="9" customWidth="1"/>
    <col min="8" max="8" width="34.5" style="9" customWidth="1"/>
    <col min="9" max="9" width="36.875" style="9" customWidth="1"/>
    <col min="10" max="10" width="27.5" style="9" customWidth="1"/>
    <col min="11" max="11" width="46.125" style="9" customWidth="1"/>
    <col min="12" max="12" width="27.375" style="9" customWidth="1"/>
    <col min="13" max="13" width="15.875" style="9" customWidth="1"/>
    <col min="14" max="14" width="19.125" style="9" customWidth="1"/>
    <col min="15" max="15" width="13.375" style="9" customWidth="1"/>
    <col min="16" max="16" width="15.5" style="9" customWidth="1"/>
    <col min="17" max="17" width="28.375" style="9" customWidth="1"/>
    <col min="18" max="18" width="20.375" style="9" customWidth="1"/>
    <col min="19" max="19" width="16" style="9" customWidth="1"/>
    <col min="20" max="20" width="24.625" style="9" customWidth="1"/>
    <col min="21" max="16384" width="9" style="9"/>
  </cols>
  <sheetData>
    <row r="1" spans="1:18" ht="150" customHeight="1" x14ac:dyDescent="0.25">
      <c r="A1" s="89"/>
      <c r="B1" s="89"/>
      <c r="C1" s="89"/>
      <c r="D1" s="89"/>
      <c r="E1" s="89"/>
      <c r="F1" s="89"/>
    </row>
    <row r="2" spans="1:18" ht="43.5" customHeight="1" x14ac:dyDescent="0.25">
      <c r="A2" s="90" t="s">
        <v>46</v>
      </c>
      <c r="B2" s="90"/>
      <c r="C2" s="90"/>
      <c r="D2" s="90"/>
      <c r="E2" s="90"/>
      <c r="F2" s="90"/>
      <c r="G2" s="10"/>
      <c r="H2" s="10"/>
      <c r="M2" s="11"/>
      <c r="N2" s="11"/>
      <c r="O2" s="11"/>
      <c r="P2" s="11"/>
      <c r="Q2" s="11"/>
      <c r="R2" s="11"/>
    </row>
    <row r="3" spans="1:18" ht="43.5" customHeight="1" x14ac:dyDescent="0.25">
      <c r="A3" s="91" t="s">
        <v>6</v>
      </c>
      <c r="B3" s="91"/>
      <c r="C3" s="91"/>
      <c r="D3" s="91"/>
      <c r="E3" s="91"/>
      <c r="F3" s="91"/>
      <c r="G3" s="10"/>
      <c r="H3" s="10"/>
      <c r="M3" s="11"/>
      <c r="N3" s="11"/>
      <c r="O3" s="11"/>
      <c r="P3" s="11"/>
      <c r="Q3" s="11"/>
      <c r="R3" s="11"/>
    </row>
    <row r="4" spans="1:18" ht="22.5" customHeight="1" x14ac:dyDescent="0.25">
      <c r="A4" s="101" t="s">
        <v>19</v>
      </c>
      <c r="B4" s="101"/>
      <c r="C4" s="101"/>
      <c r="D4" s="101"/>
      <c r="E4" s="101"/>
      <c r="F4" s="101"/>
      <c r="G4" s="12"/>
      <c r="H4" s="12"/>
      <c r="M4" s="11"/>
      <c r="N4" s="11"/>
      <c r="O4" s="11"/>
      <c r="P4" s="11"/>
      <c r="Q4" s="11"/>
      <c r="R4" s="11"/>
    </row>
    <row r="5" spans="1:18" ht="22.5" customHeight="1" x14ac:dyDescent="0.25">
      <c r="A5" s="101" t="s">
        <v>34</v>
      </c>
      <c r="B5" s="101"/>
      <c r="C5" s="101"/>
      <c r="D5" s="101"/>
      <c r="E5" s="101"/>
      <c r="F5" s="101"/>
      <c r="G5" s="12"/>
      <c r="H5" s="12"/>
      <c r="M5" s="11"/>
      <c r="N5" s="11"/>
      <c r="O5" s="11"/>
      <c r="P5" s="11"/>
      <c r="Q5" s="11"/>
      <c r="R5" s="11"/>
    </row>
    <row r="6" spans="1:18" ht="22.5" customHeight="1" thickBot="1" x14ac:dyDescent="0.3">
      <c r="A6" s="104" t="s">
        <v>20</v>
      </c>
      <c r="B6" s="105"/>
      <c r="C6" s="105"/>
      <c r="D6" s="105"/>
      <c r="E6" s="105"/>
      <c r="F6" s="105"/>
      <c r="G6" s="13"/>
      <c r="H6" s="13"/>
      <c r="M6" s="11"/>
      <c r="N6" s="11"/>
      <c r="O6" s="11"/>
      <c r="P6" s="11"/>
      <c r="Q6" s="11"/>
      <c r="R6" s="11"/>
    </row>
    <row r="7" spans="1:18" ht="30" customHeight="1" x14ac:dyDescent="0.25">
      <c r="A7" s="14" t="s">
        <v>22</v>
      </c>
      <c r="B7" s="74">
        <v>0</v>
      </c>
      <c r="C7" s="106"/>
      <c r="D7" s="107"/>
      <c r="E7" s="107"/>
      <c r="F7" s="107"/>
      <c r="G7" s="15"/>
      <c r="H7" s="15"/>
      <c r="M7" s="11"/>
      <c r="N7" s="11"/>
      <c r="O7" s="11"/>
      <c r="P7" s="11"/>
      <c r="Q7" s="11"/>
      <c r="R7" s="11"/>
    </row>
    <row r="8" spans="1:18" ht="30" customHeight="1" x14ac:dyDescent="0.25">
      <c r="A8" s="16" t="s">
        <v>23</v>
      </c>
      <c r="B8" s="75">
        <v>0</v>
      </c>
      <c r="C8" s="106"/>
      <c r="D8" s="107"/>
      <c r="E8" s="107"/>
      <c r="F8" s="107"/>
      <c r="G8" s="15"/>
      <c r="H8" s="15"/>
      <c r="M8" s="17"/>
      <c r="N8" s="11"/>
      <c r="O8" s="11"/>
      <c r="P8" s="11"/>
      <c r="Q8" s="11"/>
      <c r="R8" s="11"/>
    </row>
    <row r="9" spans="1:18" ht="30" customHeight="1" thickBot="1" x14ac:dyDescent="0.3">
      <c r="A9" s="18" t="s">
        <v>21</v>
      </c>
      <c r="B9" s="76">
        <v>0</v>
      </c>
      <c r="C9" s="106"/>
      <c r="D9" s="107"/>
      <c r="E9" s="107"/>
      <c r="F9" s="107"/>
      <c r="G9" s="15"/>
      <c r="H9" s="15"/>
      <c r="M9" s="11"/>
      <c r="N9" s="11"/>
      <c r="O9" s="11"/>
      <c r="P9" s="11"/>
      <c r="Q9" s="11"/>
      <c r="R9" s="19"/>
    </row>
    <row r="10" spans="1:18" ht="43.5" customHeight="1" x14ac:dyDescent="0.25">
      <c r="A10" s="108" t="s">
        <v>7</v>
      </c>
      <c r="B10" s="108"/>
      <c r="C10" s="108"/>
      <c r="D10" s="108"/>
      <c r="E10" s="108"/>
      <c r="F10" s="108"/>
      <c r="G10" s="20"/>
      <c r="H10" s="20"/>
      <c r="M10" s="11"/>
      <c r="N10" s="11"/>
      <c r="O10" s="11"/>
      <c r="P10" s="11"/>
      <c r="Q10" s="11"/>
      <c r="R10" s="19"/>
    </row>
    <row r="11" spans="1:18" ht="22.5" customHeight="1" x14ac:dyDescent="0.25">
      <c r="A11" s="98" t="s">
        <v>24</v>
      </c>
      <c r="B11" s="98"/>
      <c r="C11" s="98"/>
      <c r="D11" s="98"/>
      <c r="E11" s="98"/>
      <c r="F11" s="98"/>
      <c r="G11" s="21"/>
      <c r="H11" s="21"/>
    </row>
    <row r="12" spans="1:18" ht="22.5" customHeight="1" x14ac:dyDescent="0.25">
      <c r="A12" s="99" t="s">
        <v>35</v>
      </c>
      <c r="B12" s="99"/>
      <c r="C12" s="99"/>
      <c r="D12" s="99"/>
      <c r="E12" s="99"/>
      <c r="F12" s="99"/>
      <c r="G12" s="21"/>
      <c r="H12" s="21"/>
    </row>
    <row r="13" spans="1:18" ht="22.5" customHeight="1" x14ac:dyDescent="0.25">
      <c r="A13" s="94" t="s">
        <v>44</v>
      </c>
      <c r="B13" s="94"/>
      <c r="C13" s="94"/>
      <c r="D13" s="94"/>
      <c r="E13" s="94"/>
      <c r="F13" s="94"/>
      <c r="G13" s="22"/>
      <c r="H13" s="22"/>
    </row>
    <row r="14" spans="1:18" ht="48.75" customHeight="1" x14ac:dyDescent="0.25">
      <c r="A14" s="23" t="s">
        <v>5</v>
      </c>
      <c r="B14" s="24" t="s">
        <v>1</v>
      </c>
      <c r="C14" s="25" t="s">
        <v>17</v>
      </c>
      <c r="D14" s="24" t="s">
        <v>9</v>
      </c>
      <c r="E14" s="25" t="s">
        <v>10</v>
      </c>
      <c r="F14" s="26" t="s">
        <v>4</v>
      </c>
      <c r="K14" s="27"/>
      <c r="L14" s="27"/>
    </row>
    <row r="15" spans="1:18" ht="22.5" customHeight="1" x14ac:dyDescent="0.25">
      <c r="A15" s="65" t="s">
        <v>36</v>
      </c>
      <c r="B15" s="2">
        <v>0</v>
      </c>
      <c r="C15" s="4">
        <v>500</v>
      </c>
      <c r="D15" s="68">
        <f>C15*B15</f>
        <v>0</v>
      </c>
      <c r="E15" s="8">
        <f t="shared" ref="E15:E20" si="0">(D15*$B$9)</f>
        <v>0</v>
      </c>
      <c r="F15" s="28" t="s">
        <v>41</v>
      </c>
      <c r="K15" s="29"/>
      <c r="L15" s="29"/>
      <c r="M15" s="29"/>
    </row>
    <row r="16" spans="1:18" ht="22.5" customHeight="1" x14ac:dyDescent="0.25">
      <c r="A16" s="44" t="s">
        <v>40</v>
      </c>
      <c r="B16" s="2">
        <v>0</v>
      </c>
      <c r="C16" s="4">
        <v>1000</v>
      </c>
      <c r="D16" s="68">
        <f>B16*C16</f>
        <v>0</v>
      </c>
      <c r="E16" s="8">
        <f t="shared" si="0"/>
        <v>0</v>
      </c>
      <c r="F16" s="30" t="s">
        <v>26</v>
      </c>
      <c r="K16" s="29"/>
      <c r="L16" s="29"/>
      <c r="M16" s="29"/>
    </row>
    <row r="17" spans="1:18" ht="22.5" customHeight="1" x14ac:dyDescent="0.25">
      <c r="A17" s="65" t="s">
        <v>8</v>
      </c>
      <c r="B17" s="2">
        <v>0</v>
      </c>
      <c r="C17" s="4">
        <v>600</v>
      </c>
      <c r="D17" s="68">
        <f>C17</f>
        <v>600</v>
      </c>
      <c r="E17" s="8">
        <f t="shared" si="0"/>
        <v>0</v>
      </c>
      <c r="F17" s="71" t="s">
        <v>25</v>
      </c>
      <c r="K17" s="29"/>
      <c r="L17" s="29"/>
      <c r="M17" s="29"/>
    </row>
    <row r="18" spans="1:18" ht="22.5" customHeight="1" x14ac:dyDescent="0.25">
      <c r="A18" s="65" t="s">
        <v>2</v>
      </c>
      <c r="B18" s="3">
        <v>0</v>
      </c>
      <c r="C18" s="4">
        <v>5000</v>
      </c>
      <c r="D18" s="69">
        <f>B18*C18</f>
        <v>0</v>
      </c>
      <c r="E18" s="8">
        <f t="shared" si="0"/>
        <v>0</v>
      </c>
      <c r="F18" s="71" t="s">
        <v>27</v>
      </c>
      <c r="K18" s="29"/>
      <c r="L18" s="29"/>
      <c r="M18" s="29"/>
    </row>
    <row r="19" spans="1:18" ht="22.5" customHeight="1" x14ac:dyDescent="0.25">
      <c r="A19" s="65" t="s">
        <v>3</v>
      </c>
      <c r="B19" s="2">
        <v>0</v>
      </c>
      <c r="C19" s="4">
        <v>5000</v>
      </c>
      <c r="D19" s="68">
        <f>B19*C19</f>
        <v>0</v>
      </c>
      <c r="E19" s="8">
        <f t="shared" si="0"/>
        <v>0</v>
      </c>
      <c r="F19" s="71" t="s">
        <v>27</v>
      </c>
      <c r="K19" s="29"/>
      <c r="L19" s="29"/>
      <c r="M19" s="29"/>
    </row>
    <row r="20" spans="1:18" ht="22.5" customHeight="1" x14ac:dyDescent="0.25">
      <c r="A20" s="66" t="s">
        <v>0</v>
      </c>
      <c r="B20" s="2">
        <v>0</v>
      </c>
      <c r="C20" s="4">
        <v>2000</v>
      </c>
      <c r="D20" s="68">
        <f>B20*C20</f>
        <v>0</v>
      </c>
      <c r="E20" s="8">
        <f t="shared" si="0"/>
        <v>0</v>
      </c>
      <c r="F20" s="70" t="s">
        <v>28</v>
      </c>
      <c r="K20" s="29"/>
      <c r="L20" s="29"/>
      <c r="M20" s="29"/>
    </row>
    <row r="21" spans="1:18" ht="22.5" customHeight="1" x14ac:dyDescent="0.25">
      <c r="A21" s="67" t="s">
        <v>18</v>
      </c>
      <c r="B21" s="60"/>
      <c r="C21" s="60"/>
      <c r="D21" s="60"/>
      <c r="E21" s="60"/>
      <c r="F21" s="31" t="s">
        <v>29</v>
      </c>
      <c r="K21" s="29"/>
      <c r="L21" s="29"/>
      <c r="M21" s="29"/>
    </row>
    <row r="22" spans="1:18" ht="22.5" customHeight="1" x14ac:dyDescent="0.25">
      <c r="A22" s="89"/>
      <c r="B22" s="89"/>
      <c r="C22" s="97"/>
      <c r="D22" s="32" t="s">
        <v>11</v>
      </c>
      <c r="E22" s="33">
        <f>SUM(E15:E20)</f>
        <v>0</v>
      </c>
    </row>
    <row r="23" spans="1:18" ht="22.5" customHeight="1" x14ac:dyDescent="0.25">
      <c r="A23" s="92" t="s">
        <v>45</v>
      </c>
      <c r="B23" s="92"/>
      <c r="C23" s="92"/>
      <c r="D23" s="92"/>
      <c r="E23" s="92"/>
      <c r="F23" s="92"/>
    </row>
    <row r="24" spans="1:18" ht="43.5" customHeight="1" x14ac:dyDescent="0.25">
      <c r="A24" s="95" t="s">
        <v>30</v>
      </c>
      <c r="B24" s="95"/>
      <c r="C24" s="95"/>
      <c r="D24" s="95"/>
      <c r="E24" s="95"/>
      <c r="F24" s="95"/>
      <c r="G24" s="20"/>
      <c r="H24" s="20"/>
      <c r="M24" s="11"/>
      <c r="N24" s="11"/>
      <c r="O24" s="11"/>
      <c r="P24" s="11"/>
    </row>
    <row r="25" spans="1:18" s="85" customFormat="1" ht="22.5" customHeight="1" x14ac:dyDescent="0.25">
      <c r="A25" s="96" t="s">
        <v>49</v>
      </c>
      <c r="B25" s="96"/>
      <c r="C25" s="96"/>
      <c r="D25" s="96"/>
      <c r="E25" s="96"/>
      <c r="F25" s="96"/>
      <c r="G25" s="84"/>
      <c r="H25" s="84"/>
      <c r="M25" s="86"/>
      <c r="N25" s="86"/>
      <c r="O25" s="86"/>
      <c r="P25" s="86"/>
    </row>
    <row r="26" spans="1:18" ht="22.5" customHeight="1" x14ac:dyDescent="0.25">
      <c r="A26" s="96" t="s">
        <v>50</v>
      </c>
      <c r="B26" s="96"/>
      <c r="C26" s="96"/>
      <c r="D26" s="96"/>
      <c r="E26" s="96"/>
      <c r="F26" s="96"/>
      <c r="G26" s="34"/>
      <c r="H26" s="34"/>
      <c r="M26" s="11"/>
      <c r="N26" s="11"/>
      <c r="O26" s="11"/>
      <c r="P26" s="11"/>
    </row>
    <row r="27" spans="1:18" ht="22.5" customHeight="1" x14ac:dyDescent="0.25">
      <c r="A27" s="96" t="s">
        <v>51</v>
      </c>
      <c r="B27" s="96"/>
      <c r="C27" s="96"/>
      <c r="D27" s="96"/>
      <c r="E27" s="96"/>
      <c r="F27" s="96"/>
      <c r="G27" s="34"/>
      <c r="H27" s="34"/>
      <c r="M27" s="11"/>
      <c r="N27" s="11"/>
      <c r="O27" s="11"/>
      <c r="P27" s="11"/>
    </row>
    <row r="28" spans="1:18" ht="22.5" customHeight="1" x14ac:dyDescent="0.25">
      <c r="A28" s="96" t="s">
        <v>52</v>
      </c>
      <c r="B28" s="96"/>
      <c r="C28" s="96"/>
      <c r="D28" s="96"/>
      <c r="E28" s="96"/>
      <c r="F28" s="96"/>
      <c r="G28" s="34"/>
      <c r="H28" s="34"/>
      <c r="M28" s="11"/>
      <c r="N28" s="11"/>
      <c r="O28" s="11"/>
      <c r="P28" s="11"/>
    </row>
    <row r="29" spans="1:18" ht="22.5" customHeight="1" x14ac:dyDescent="0.25">
      <c r="A29" s="93" t="s">
        <v>53</v>
      </c>
      <c r="B29" s="93"/>
      <c r="C29" s="93"/>
      <c r="D29" s="93"/>
      <c r="E29" s="93"/>
      <c r="F29" s="93"/>
      <c r="G29" s="34"/>
      <c r="H29" s="34"/>
      <c r="M29" s="11"/>
      <c r="N29" s="11"/>
      <c r="O29" s="11"/>
      <c r="P29" s="11"/>
    </row>
    <row r="30" spans="1:18" ht="22.5" customHeight="1" thickBot="1" x14ac:dyDescent="0.3">
      <c r="A30" s="103" t="s">
        <v>54</v>
      </c>
      <c r="B30" s="103"/>
      <c r="C30" s="103"/>
      <c r="D30" s="103"/>
      <c r="E30" s="103"/>
      <c r="F30" s="103"/>
      <c r="G30" s="35"/>
      <c r="H30" s="35"/>
      <c r="I30" s="36"/>
      <c r="J30" s="36"/>
      <c r="K30" s="36"/>
      <c r="L30" s="36"/>
      <c r="M30" s="11"/>
      <c r="N30" s="11"/>
      <c r="O30" s="11"/>
      <c r="P30" s="11"/>
    </row>
    <row r="31" spans="1:18" ht="22.5" customHeight="1" x14ac:dyDescent="0.25">
      <c r="A31" s="37" t="s">
        <v>37</v>
      </c>
      <c r="B31" s="38" t="s">
        <v>42</v>
      </c>
      <c r="C31" s="38" t="s">
        <v>31</v>
      </c>
      <c r="D31" s="38" t="s">
        <v>32</v>
      </c>
      <c r="E31" s="38" t="s">
        <v>13</v>
      </c>
      <c r="F31" s="38" t="s">
        <v>33</v>
      </c>
      <c r="G31" s="38" t="s">
        <v>12</v>
      </c>
      <c r="H31" s="39" t="s">
        <v>38</v>
      </c>
      <c r="I31" s="38" t="str">
        <f>"Total Dilution Volume at "&amp;B7&amp;" nM (µL)"</f>
        <v>Total Dilution Volume at 0 nM (µL)</v>
      </c>
      <c r="J31" s="40" t="s">
        <v>39</v>
      </c>
      <c r="K31" s="41" t="s">
        <v>48</v>
      </c>
      <c r="L31" s="42" t="str">
        <f>"Total Pool Volume ("&amp;B8&amp; " µL)"</f>
        <v>Total Pool Volume (0 µL)</v>
      </c>
      <c r="M31" s="43"/>
      <c r="N31" s="43"/>
      <c r="Q31" s="43"/>
      <c r="R31" s="43"/>
    </row>
    <row r="32" spans="1:18" s="51" customFormat="1" ht="21.95" customHeight="1" x14ac:dyDescent="0.25">
      <c r="A32" s="44" t="s">
        <v>36</v>
      </c>
      <c r="B32" s="63">
        <f>$B$9</f>
        <v>0</v>
      </c>
      <c r="C32" s="82"/>
      <c r="D32" s="82"/>
      <c r="E32" s="5">
        <v>0</v>
      </c>
      <c r="F32" s="7">
        <v>0</v>
      </c>
      <c r="G32" s="45" t="e">
        <f>(F32/(660*E32))*1000000</f>
        <v>#DIV/0!</v>
      </c>
      <c r="H32" s="61">
        <v>0</v>
      </c>
      <c r="I32" s="46" t="e">
        <f>(G32/$B$7)*H32</f>
        <v>#DIV/0!</v>
      </c>
      <c r="J32" s="47" t="e">
        <f>I32-H32</f>
        <v>#DIV/0!</v>
      </c>
      <c r="K32" s="48" t="e">
        <f t="shared" ref="K32:K37" si="1">E15/$E$22</f>
        <v>#DIV/0!</v>
      </c>
      <c r="L32" s="80" t="e">
        <f t="shared" ref="L32:L37" si="2">K32*$B$8</f>
        <v>#DIV/0!</v>
      </c>
      <c r="M32" s="49"/>
      <c r="N32" s="50"/>
      <c r="Q32" s="50"/>
      <c r="R32" s="52"/>
    </row>
    <row r="33" spans="1:18" s="51" customFormat="1" ht="22.5" customHeight="1" x14ac:dyDescent="0.25">
      <c r="A33" s="44" t="s">
        <v>40</v>
      </c>
      <c r="B33" s="63">
        <f t="shared" ref="B33:B37" si="3">$B$9</f>
        <v>0</v>
      </c>
      <c r="C33" s="82"/>
      <c r="D33" s="82"/>
      <c r="E33" s="5">
        <v>0</v>
      </c>
      <c r="F33" s="7">
        <v>0</v>
      </c>
      <c r="G33" s="45" t="e">
        <f>(F33/(660*E33))*1000000</f>
        <v>#DIV/0!</v>
      </c>
      <c r="H33" s="61">
        <v>0</v>
      </c>
      <c r="I33" s="46" t="e">
        <f t="shared" ref="I33:I37" si="4">(G33/$B$7)*H33</f>
        <v>#DIV/0!</v>
      </c>
      <c r="J33" s="47" t="e">
        <f t="shared" ref="J33:J37" si="5">I33-H33</f>
        <v>#DIV/0!</v>
      </c>
      <c r="K33" s="48" t="e">
        <f t="shared" si="1"/>
        <v>#DIV/0!</v>
      </c>
      <c r="L33" s="80" t="e">
        <f t="shared" si="2"/>
        <v>#DIV/0!</v>
      </c>
      <c r="M33" s="49"/>
      <c r="N33" s="50"/>
      <c r="Q33" s="50"/>
      <c r="R33" s="52"/>
    </row>
    <row r="34" spans="1:18" s="51" customFormat="1" ht="23.1" customHeight="1" x14ac:dyDescent="0.25">
      <c r="A34" s="44" t="s">
        <v>8</v>
      </c>
      <c r="B34" s="63">
        <f t="shared" si="3"/>
        <v>0</v>
      </c>
      <c r="C34" s="82"/>
      <c r="D34" s="82"/>
      <c r="E34" s="5">
        <v>0</v>
      </c>
      <c r="F34" s="7">
        <v>0</v>
      </c>
      <c r="G34" s="45" t="e">
        <f t="shared" ref="G34:G37" si="6">(F34/(660*E34))*1000000</f>
        <v>#DIV/0!</v>
      </c>
      <c r="H34" s="61">
        <v>0</v>
      </c>
      <c r="I34" s="46" t="e">
        <f t="shared" si="4"/>
        <v>#DIV/0!</v>
      </c>
      <c r="J34" s="47" t="e">
        <f t="shared" si="5"/>
        <v>#DIV/0!</v>
      </c>
      <c r="K34" s="48" t="e">
        <f t="shared" si="1"/>
        <v>#DIV/0!</v>
      </c>
      <c r="L34" s="80" t="e">
        <f t="shared" si="2"/>
        <v>#DIV/0!</v>
      </c>
      <c r="M34" s="49"/>
      <c r="N34" s="50"/>
      <c r="Q34" s="50"/>
      <c r="R34" s="52"/>
    </row>
    <row r="35" spans="1:18" s="51" customFormat="1" ht="22.5" customHeight="1" x14ac:dyDescent="0.25">
      <c r="A35" s="44" t="s">
        <v>2</v>
      </c>
      <c r="B35" s="63">
        <f t="shared" si="3"/>
        <v>0</v>
      </c>
      <c r="C35" s="82"/>
      <c r="D35" s="82"/>
      <c r="E35" s="5">
        <v>0</v>
      </c>
      <c r="F35" s="7">
        <v>0</v>
      </c>
      <c r="G35" s="45" t="e">
        <f t="shared" si="6"/>
        <v>#DIV/0!</v>
      </c>
      <c r="H35" s="61">
        <v>0</v>
      </c>
      <c r="I35" s="46" t="e">
        <f t="shared" si="4"/>
        <v>#DIV/0!</v>
      </c>
      <c r="J35" s="47" t="e">
        <f t="shared" si="5"/>
        <v>#DIV/0!</v>
      </c>
      <c r="K35" s="48" t="e">
        <f t="shared" si="1"/>
        <v>#DIV/0!</v>
      </c>
      <c r="L35" s="80" t="e">
        <f t="shared" si="2"/>
        <v>#DIV/0!</v>
      </c>
      <c r="M35" s="49"/>
      <c r="N35" s="50"/>
      <c r="Q35" s="50"/>
      <c r="R35" s="52"/>
    </row>
    <row r="36" spans="1:18" s="51" customFormat="1" ht="23.1" customHeight="1" x14ac:dyDescent="0.25">
      <c r="A36" s="72" t="s">
        <v>3</v>
      </c>
      <c r="B36" s="63">
        <f t="shared" si="3"/>
        <v>0</v>
      </c>
      <c r="C36" s="82"/>
      <c r="D36" s="82"/>
      <c r="E36" s="5">
        <v>0</v>
      </c>
      <c r="F36" s="7">
        <v>0</v>
      </c>
      <c r="G36" s="45" t="e">
        <f t="shared" si="6"/>
        <v>#DIV/0!</v>
      </c>
      <c r="H36" s="61">
        <v>0</v>
      </c>
      <c r="I36" s="46" t="e">
        <f t="shared" si="4"/>
        <v>#DIV/0!</v>
      </c>
      <c r="J36" s="47" t="e">
        <f t="shared" si="5"/>
        <v>#DIV/0!</v>
      </c>
      <c r="K36" s="48" t="e">
        <f t="shared" si="1"/>
        <v>#DIV/0!</v>
      </c>
      <c r="L36" s="80" t="e">
        <f t="shared" si="2"/>
        <v>#DIV/0!</v>
      </c>
      <c r="M36" s="49"/>
      <c r="N36" s="50"/>
      <c r="Q36" s="50"/>
      <c r="R36" s="52"/>
    </row>
    <row r="37" spans="1:18" s="51" customFormat="1" ht="23.1" customHeight="1" thickBot="1" x14ac:dyDescent="0.3">
      <c r="A37" s="73" t="s">
        <v>0</v>
      </c>
      <c r="B37" s="64">
        <f t="shared" si="3"/>
        <v>0</v>
      </c>
      <c r="C37" s="83"/>
      <c r="D37" s="83"/>
      <c r="E37" s="6">
        <v>0</v>
      </c>
      <c r="F37" s="7">
        <v>0</v>
      </c>
      <c r="G37" s="45" t="e">
        <f t="shared" si="6"/>
        <v>#DIV/0!</v>
      </c>
      <c r="H37" s="62">
        <v>0</v>
      </c>
      <c r="I37" s="53" t="e">
        <f t="shared" si="4"/>
        <v>#DIV/0!</v>
      </c>
      <c r="J37" s="54" t="e">
        <f t="shared" si="5"/>
        <v>#DIV/0!</v>
      </c>
      <c r="K37" s="55" t="e">
        <f t="shared" si="1"/>
        <v>#DIV/0!</v>
      </c>
      <c r="L37" s="81" t="e">
        <f t="shared" si="2"/>
        <v>#DIV/0!</v>
      </c>
      <c r="M37" s="49"/>
      <c r="N37" s="50"/>
      <c r="Q37" s="50"/>
      <c r="R37" s="52"/>
    </row>
    <row r="38" spans="1:18" ht="22.5" customHeight="1" x14ac:dyDescent="0.25">
      <c r="A38" s="109" t="s">
        <v>43</v>
      </c>
      <c r="B38" s="109"/>
      <c r="C38" s="109"/>
      <c r="D38" s="109"/>
      <c r="E38" s="109"/>
      <c r="F38" s="109"/>
      <c r="G38" s="79"/>
      <c r="H38" s="79"/>
      <c r="N38" s="1"/>
      <c r="O38" s="56"/>
      <c r="R38" s="57"/>
    </row>
    <row r="39" spans="1:18" ht="22.5" customHeight="1" x14ac:dyDescent="0.25">
      <c r="A39" s="89"/>
      <c r="B39" s="89"/>
      <c r="C39" s="89"/>
      <c r="D39" s="89"/>
      <c r="E39" s="89"/>
      <c r="F39" s="89"/>
    </row>
    <row r="40" spans="1:18" ht="22.5" customHeight="1" x14ac:dyDescent="0.25">
      <c r="A40" s="102" t="s">
        <v>15</v>
      </c>
      <c r="B40" s="102"/>
      <c r="C40" s="102"/>
      <c r="D40" s="102"/>
      <c r="E40" s="102"/>
      <c r="F40" s="102"/>
      <c r="G40" s="78"/>
      <c r="H40" s="78"/>
      <c r="N40" s="58"/>
    </row>
    <row r="41" spans="1:18" ht="22.5" customHeight="1" x14ac:dyDescent="0.25">
      <c r="A41" s="102" t="s">
        <v>16</v>
      </c>
      <c r="B41" s="102"/>
      <c r="C41" s="102"/>
      <c r="D41" s="102"/>
      <c r="E41" s="102"/>
      <c r="F41" s="102"/>
      <c r="G41" s="78"/>
      <c r="H41" s="78"/>
    </row>
    <row r="42" spans="1:18" ht="22.5" customHeight="1" x14ac:dyDescent="0.25">
      <c r="A42" s="100" t="s">
        <v>14</v>
      </c>
      <c r="B42" s="100"/>
      <c r="C42" s="100"/>
      <c r="D42" s="100"/>
      <c r="E42" s="100"/>
      <c r="F42" s="100"/>
      <c r="G42" s="77"/>
      <c r="H42" s="77"/>
      <c r="I42" s="29"/>
      <c r="J42" s="29"/>
      <c r="K42" s="29"/>
      <c r="L42" s="29"/>
      <c r="M42" s="29"/>
      <c r="N42" s="29"/>
      <c r="O42" s="29"/>
    </row>
    <row r="43" spans="1:18" ht="22.5" customHeight="1" x14ac:dyDescent="0.25">
      <c r="A43" s="87" t="s">
        <v>47</v>
      </c>
      <c r="B43" s="88"/>
      <c r="C43" s="88"/>
      <c r="D43" s="88"/>
      <c r="E43" s="88"/>
      <c r="F43" s="88"/>
      <c r="G43" s="59"/>
      <c r="H43" s="11"/>
      <c r="I43" s="11"/>
      <c r="J43" s="11"/>
    </row>
    <row r="44" spans="1:18" ht="18" x14ac:dyDescent="0.25">
      <c r="A44" s="1"/>
      <c r="B44" s="1"/>
      <c r="C44" s="1"/>
      <c r="D44" s="1"/>
      <c r="E44" s="59"/>
      <c r="F44" s="59"/>
      <c r="G44" s="59"/>
      <c r="H44" s="11"/>
      <c r="I44" s="11"/>
      <c r="J44" s="11"/>
    </row>
    <row r="45" spans="1:18" ht="18" x14ac:dyDescent="0.25">
      <c r="H45" s="11"/>
      <c r="I45" s="11"/>
      <c r="J45" s="11"/>
    </row>
    <row r="46" spans="1:18" ht="18" x14ac:dyDescent="0.25">
      <c r="J46" s="11"/>
      <c r="K46" s="11"/>
    </row>
  </sheetData>
  <sheetProtection algorithmName="SHA-512" hashValue="z38QU/9y9Bl4Zz+CdskcNmgmT+84gZ8q/cKxMV/EHfkeMJCuygn222gKsnxKdQpr4HZgw2Irb2KwELkpXF4L3g==" saltValue="YSzhw5XMp+qcZcNuAXiHNA==" spinCount="100000" sheet="1" objects="1" scenarios="1"/>
  <mergeCells count="26">
    <mergeCell ref="A39:F39"/>
    <mergeCell ref="A40:F40"/>
    <mergeCell ref="A41:F41"/>
    <mergeCell ref="A30:F30"/>
    <mergeCell ref="A5:F5"/>
    <mergeCell ref="A6:F6"/>
    <mergeCell ref="C7:F9"/>
    <mergeCell ref="A10:F10"/>
    <mergeCell ref="A38:F38"/>
    <mergeCell ref="A25:F25"/>
    <mergeCell ref="A43:F43"/>
    <mergeCell ref="A1:F1"/>
    <mergeCell ref="A2:F2"/>
    <mergeCell ref="A3:F3"/>
    <mergeCell ref="A23:F23"/>
    <mergeCell ref="A29:F29"/>
    <mergeCell ref="A13:F13"/>
    <mergeCell ref="A24:F24"/>
    <mergeCell ref="A26:F26"/>
    <mergeCell ref="A27:F27"/>
    <mergeCell ref="A28:F28"/>
    <mergeCell ref="A22:C22"/>
    <mergeCell ref="A11:F11"/>
    <mergeCell ref="A12:F12"/>
    <mergeCell ref="A42:F42"/>
    <mergeCell ref="A4:F4"/>
  </mergeCells>
  <dataValidations count="2">
    <dataValidation type="list" allowBlank="1" showInputMessage="1" showErrorMessage="1" sqref="B18" xr:uid="{CA314A68-CF39-494F-A000-65CED51A8CFF}">
      <formula1>"0, 3"</formula1>
    </dataValidation>
    <dataValidation type="list" allowBlank="1" showInputMessage="1" showErrorMessage="1" sqref="B19" xr:uid="{16D0F1C3-89E9-44CE-B852-45E4AFCFFFDD}">
      <formula1>"0,3"</formula1>
    </dataValidation>
  </dataValidations>
  <hyperlinks>
    <hyperlink ref="A23:F23" r:id="rId1" location="dCODEDextramerRiO" display="*For detailed information on dCODE® (RiO) sequencing recommendations, please consult the dCODE Dextramer® (RIO) Library Preparation Protocol." xr:uid="{0112361F-6D12-4885-AD74-6C575E7CBD7C}"/>
    <hyperlink ref="A13:F13" r:id="rId2" display="3. Refer to the BD Rhapsody™ Library Preparation Protocols for additional guidelines on required sequencing depth for non-dCODE Dextramer® libraries (Column C)." xr:uid="{C97238B1-4676-4D10-ACAD-5A027187A669}"/>
    <hyperlink ref="A43:F43" r:id="rId3" display="Questions? For additional support, please contact: customer@immudex.com" xr:uid="{5BE9DCCC-8CF5-44F1-ACE5-4629BDEA6C95}"/>
  </hyperlinks>
  <pageMargins left="0.7" right="0.7" top="0.75" bottom="0.75" header="0.3" footer="0.3"/>
  <pageSetup orientation="portrait" r:id="rId4"/>
  <drawing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dCODE® (RiO) pool calc. new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Sofia Sabat Hjuler</cp:lastModifiedBy>
  <cp:lastPrinted>2023-02-27T15:53:40Z</cp:lastPrinted>
  <dcterms:created xsi:type="dcterms:W3CDTF">2020-02-26T15:50:20Z</dcterms:created>
  <dcterms:modified xsi:type="dcterms:W3CDTF">2025-05-09T11:26:42Z</dcterms:modified>
</cp:coreProperties>
</file>